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240" yWindow="105" windowWidth="14805" windowHeight="8010" activeTab="4"/>
  </bookViews>
  <sheets>
    <sheet name="1кв" sheetId="20" r:id="rId1"/>
    <sheet name="2кв" sheetId="21" r:id="rId2"/>
    <sheet name="3кв" sheetId="22" r:id="rId3"/>
    <sheet name="4кв" sheetId="24" r:id="rId4"/>
    <sheet name="отчет" sheetId="25" r:id="rId5"/>
  </sheets>
  <definedNames>
    <definedName name="_xlnm.Print_Area" localSheetId="0">'1кв'!$A$1:$E$48</definedName>
    <definedName name="_xlnm.Print_Area" localSheetId="1">'2кв'!$A$1:$E$48</definedName>
    <definedName name="_xlnm.Print_Area" localSheetId="2">'3кв'!$A$1:$E$49</definedName>
    <definedName name="_xlnm.Print_Area" localSheetId="3">'4кв'!$A$1:$E$49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3" i="25" l="1"/>
  <c r="C14" i="25"/>
  <c r="C12" i="25"/>
  <c r="C9" i="25"/>
  <c r="C8" i="25"/>
  <c r="C10" i="25" s="1"/>
  <c r="C6" i="25"/>
  <c r="B44" i="24"/>
  <c r="C25" i="25"/>
  <c r="C16" i="25"/>
  <c r="C19" i="25" l="1"/>
  <c r="C20" i="25" s="1"/>
  <c r="B47" i="24"/>
  <c r="E23" i="24"/>
  <c r="E22" i="24"/>
  <c r="E26" i="24" s="1"/>
  <c r="B48" i="24" s="1"/>
  <c r="B49" i="24" l="1"/>
  <c r="B48" i="22"/>
  <c r="B47" i="22"/>
  <c r="B44" i="22"/>
  <c r="E26" i="22"/>
  <c r="B46" i="21" l="1"/>
  <c r="E23" i="22" l="1"/>
  <c r="E22" i="22"/>
  <c r="B49" i="22" l="1"/>
  <c r="E23" i="21"/>
  <c r="E22" i="21"/>
  <c r="E25" i="21" l="1"/>
  <c r="B47" i="21" s="1"/>
  <c r="E23" i="20" l="1"/>
  <c r="E22" i="20"/>
  <c r="E25" i="20" s="1"/>
  <c r="B47" i="20" s="1"/>
  <c r="B48" i="20" s="1"/>
  <c r="B43" i="21" s="1"/>
  <c r="B48" i="21" s="1"/>
</calcChain>
</file>

<file path=xl/sharedStrings.xml><?xml version="1.0" encoding="utf-8"?>
<sst xmlns="http://schemas.openxmlformats.org/spreadsheetml/2006/main" count="248" uniqueCount="94">
  <si>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</si>
  <si>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</si>
  <si>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</si>
  <si>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</si>
  <si>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</si>
  <si>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</si>
  <si>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</si>
  <si>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</si>
  <si>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</si>
  <si>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</si>
  <si>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</si>
  <si>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</si>
  <si>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</si>
  <si>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</si>
  <si>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</si>
  <si>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</si>
  <si>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</si>
  <si>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</si>
  <si>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</si>
  <si>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</si>
  <si>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</si>
  <si>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</si>
  <si>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</si>
  <si>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</si>
  <si>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166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</si>
  <si>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№29 от 30.04.2013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</si>
  <si>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№29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</si>
  <si>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</si>
  <si>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Кальченко Николая Васильевича</t>
    </r>
  </si>
  <si>
    <t>Заказчик - Собственники МКД, в лице председателя совета МКД Кальченко Н.В.</t>
  </si>
  <si>
    <t>Настоящий Акт составлен в 2-х экземплярах, имеющий одинаковую юридическую силу, по одному для каждой Стороны.</t>
  </si>
  <si>
    <t>Стоимость материалов</t>
  </si>
  <si>
    <t>1 квартал</t>
  </si>
  <si>
    <t>руб.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</si>
  <si>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дома)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</si>
  <si>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</si>
  <si>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</si>
  <si>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</si>
  <si>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- 200,9</t>
  </si>
  <si>
    <t>Расходы по содержанию и тек. ремонту</t>
  </si>
  <si>
    <t>Остаток на начало квартала</t>
  </si>
  <si>
    <t>Услуги по содержанию многоквартирного дома ( без стоимости услуги проверки вентканалов)</t>
  </si>
  <si>
    <t xml:space="preserve">определена приложением № 9 к договору </t>
  </si>
  <si>
    <t xml:space="preserve">Общехозяйственные расходы </t>
  </si>
  <si>
    <t>Предъявлено населению 8944,05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</si>
  <si>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</si>
  <si>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</si>
  <si>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</si>
  <si>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восемь тысяч сто восемьдесят шесть рублей 67 копеек</t>
  </si>
  <si>
    <t>Исполнитель - ООО ЖКХ "Локомотив", в лице директора  Бовкун А.А.</t>
  </si>
  <si>
    <t>интернет Ростелеком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</si>
  <si>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№29 от 30.04.2013 г.</t>
    </r>
  </si>
  <si>
    <t>Заказчик - Собственники МКД, в лице председателя совета МКД Енина М.И.</t>
  </si>
  <si>
    <t>именуемый в дальнейшем "Заказчик", в лице  Енина Михаила Ивановича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</si>
  <si>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</si>
  <si>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</si>
  <si>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</si>
  <si>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</si>
  <si>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</si>
  <si>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</si>
  <si>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 xml:space="preserve">           2. Всего за период с "01" 04 2023 г. по "30" 06 2023 г. выполнено работ (оказано услуг) на общую сумму семь тысяч девятьсот шестьдесят один рубль 67 копеек</t>
  </si>
  <si>
    <t xml:space="preserve">           2. Всего за период с "01" 07 2023 г. по "30" 09 2023 г. выполнено работ (оказано услуг) на общую сумму восемь тысяч сто девятьсот один рубль 88 копеек</t>
  </si>
  <si>
    <t>Предъявлено населению 10010,85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</si>
  <si>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</si>
  <si>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</si>
  <si>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</si>
  <si>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</si>
  <si>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</si>
  <si>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</si>
  <si>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</si>
  <si>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</si>
  <si>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</si>
  <si>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</si>
  <si>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Непредвиденные работы 0 ч/ч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</si>
  <si>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</si>
  <si>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</si>
  <si>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</si>
  <si>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</si>
  <si>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</si>
  <si>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</si>
  <si>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</si>
  <si>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</si>
  <si>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</si>
  <si>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</si>
  <si>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</si>
  <si>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</si>
  <si>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</si>
  <si>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Пролетарская, д. 166</t>
  </si>
  <si>
    <t>за 4 квартал 2023 года</t>
  </si>
  <si>
    <t>31.12.2023 г.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</si>
  <si>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 xml:space="preserve"> Енина Михаила Ивановича</t>
    </r>
  </si>
  <si>
    <t>4 квартал</t>
  </si>
  <si>
    <t xml:space="preserve">           2. Всего за период с "01" 10 2023 г. по "31" 12 2023 г. выполнено работ (оказано услуг) на общую сумму восемь тысяч девятьсот один рубль 88 копеек</t>
  </si>
  <si>
    <t>Начислено всего 37909,8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</si>
</sst>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8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43" fontId="7" fillId="0" borderId="0" xfId="0" applyNumberFormat="1" applyFont="1" applyAlignment="1">
      <alignment wrapText="1"/>
    </xf>
    <xf numFmtId="164" fontId="7" fillId="0" borderId="0" xfId="1" applyNumberFormat="1" applyFont="1"/>
    <xf numFmtId="164" fontId="4" fillId="0" borderId="0" xfId="1" applyNumberFormat="1" applyFont="1"/>
    <xf numFmtId="0" fontId="11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/>
    <xf numFmtId="164" fontId="7" fillId="0" borderId="0" xfId="0" applyNumberFormat="1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9" zoomScaleSheetLayoutView="100" workbookViewId="0">
      <selection activeCell="B47" sqref="B47"/>
    </sheetView>
  </sheetViews>
  <sheetFormatPr defaultColWidth="9.140625" defaultRowHeight="15" x14ac:dyDescent="0.25"/>
  <cols>
    <col min="1" max="1" width="32.42578125" style="26" customWidth="1"/>
    <col min="2" max="2" width="20.28515625" style="26" customWidth="1"/>
    <col min="3" max="3" width="13" style="26" customWidth="1"/>
    <col min="4" max="4" width="16.140625" style="26" customWidth="1"/>
    <col min="5" max="5" width="14.140625" style="26" customWidth="1"/>
    <col min="6" max="7" width="9.140625" style="26"/>
    <col min="8" max="8" width="16" style="26" customWidth="1"/>
    <col min="9" max="16384" width="9.140625" style="26"/>
  </cols>
  <sheetData>
    <row r="1" spans="1:5" ht="15.75" x14ac:dyDescent="0.25">
      <c r="A1" s="46" t="s">
        <v>11</v>
      </c>
      <c r="B1" s="46"/>
      <c r="C1" s="46"/>
      <c r="D1" s="46"/>
      <c r="E1" s="46"/>
    </row>
    <row r="2" spans="1:5" ht="37.5" customHeight="1" x14ac:dyDescent="0.25">
      <c r="A2" s="47" t="s">
        <v>12</v>
      </c>
      <c r="B2" s="47"/>
      <c r="C2" s="47"/>
      <c r="D2" s="47"/>
      <c r="E2" s="47"/>
    </row>
    <row r="3" spans="1:5" x14ac:dyDescent="0.25">
      <c r="A3" s="48" t="s">
        <v>45</v>
      </c>
      <c r="B3" s="48"/>
      <c r="C3" s="48"/>
      <c r="D3" s="48"/>
      <c r="E3" s="48"/>
    </row>
    <row r="4" spans="1:5" s="12" customFormat="1" ht="15.75" x14ac:dyDescent="0.25">
      <c r="A4" s="22" t="s">
        <v>13</v>
      </c>
      <c r="B4" s="23"/>
      <c r="C4" s="23"/>
      <c r="D4" s="49" t="s">
        <v>46</v>
      </c>
      <c r="E4" s="49"/>
    </row>
    <row r="5" spans="1:5" x14ac:dyDescent="0.25">
      <c r="A5" s="25"/>
      <c r="B5" s="25"/>
      <c r="C5" s="25"/>
      <c r="D5" s="25"/>
      <c r="E5" s="25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50" t="s">
        <v>24</v>
      </c>
      <c r="B7" s="50"/>
      <c r="C7" s="50"/>
      <c r="D7" s="50"/>
      <c r="E7" s="50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7" t="s">
        <v>28</v>
      </c>
      <c r="B9" s="37"/>
      <c r="C9" s="37"/>
      <c r="D9" s="37"/>
      <c r="E9" s="37"/>
    </row>
    <row r="10" spans="1:5" ht="24.75" customHeight="1" x14ac:dyDescent="0.25">
      <c r="A10" s="51" t="s">
        <v>34</v>
      </c>
      <c r="B10" s="52"/>
      <c r="C10" s="52"/>
      <c r="D10" s="52"/>
      <c r="E10" s="52"/>
    </row>
    <row r="11" spans="1:5" ht="31.5" customHeight="1" x14ac:dyDescent="0.25">
      <c r="A11" s="37" t="s">
        <v>25</v>
      </c>
      <c r="B11" s="37"/>
      <c r="C11" s="37"/>
      <c r="D11" s="37"/>
      <c r="E11" s="37"/>
    </row>
    <row r="12" spans="1:5" ht="20.25" customHeight="1" x14ac:dyDescent="0.25">
      <c r="A12" s="42" t="s">
        <v>14</v>
      </c>
      <c r="B12" s="43"/>
      <c r="C12" s="43"/>
      <c r="D12" s="43"/>
      <c r="E12" s="43"/>
    </row>
    <row r="13" spans="1:5" ht="18" customHeight="1" x14ac:dyDescent="0.25">
      <c r="A13" s="37" t="s">
        <v>21</v>
      </c>
      <c r="B13" s="37"/>
      <c r="C13" s="37"/>
      <c r="D13" s="37"/>
      <c r="E13" s="37"/>
    </row>
    <row r="14" spans="1:5" x14ac:dyDescent="0.25">
      <c r="A14" s="42" t="s">
        <v>2</v>
      </c>
      <c r="B14" s="43"/>
      <c r="C14" s="43"/>
      <c r="D14" s="43"/>
      <c r="E14" s="43"/>
    </row>
    <row r="15" spans="1:5" x14ac:dyDescent="0.25">
      <c r="A15" s="37" t="s">
        <v>47</v>
      </c>
      <c r="B15" s="37"/>
      <c r="C15" s="37"/>
      <c r="D15" s="37"/>
      <c r="E15" s="37"/>
    </row>
    <row r="16" spans="1:5" x14ac:dyDescent="0.25">
      <c r="A16" s="42" t="s">
        <v>15</v>
      </c>
      <c r="B16" s="43"/>
      <c r="C16" s="43"/>
      <c r="D16" s="43"/>
      <c r="E16" s="43"/>
    </row>
    <row r="17" spans="1:8" ht="29.25" customHeight="1" x14ac:dyDescent="0.25">
      <c r="A17" s="37" t="s">
        <v>16</v>
      </c>
      <c r="B17" s="37"/>
      <c r="C17" s="37"/>
      <c r="D17" s="37"/>
      <c r="E17" s="37"/>
    </row>
    <row r="18" spans="1:8" ht="63.75" customHeight="1" x14ac:dyDescent="0.25">
      <c r="A18" s="37" t="s">
        <v>26</v>
      </c>
      <c r="B18" s="37"/>
      <c r="C18" s="37"/>
      <c r="D18" s="37"/>
      <c r="E18" s="37"/>
    </row>
    <row r="19" spans="1:8" ht="28.5" customHeight="1" x14ac:dyDescent="0.25">
      <c r="A19" s="44" t="s">
        <v>27</v>
      </c>
      <c r="B19" s="44"/>
      <c r="C19" s="44"/>
      <c r="D19" s="44"/>
      <c r="E19" s="44"/>
    </row>
    <row r="20" spans="1:8" x14ac:dyDescent="0.25">
      <c r="A20" s="44"/>
      <c r="B20" s="44"/>
      <c r="C20" s="44"/>
      <c r="D20" s="44"/>
      <c r="E20" s="44"/>
      <c r="F20" s="26">
        <v>200.9</v>
      </c>
      <c r="G20" s="26">
        <v>3</v>
      </c>
    </row>
    <row r="21" spans="1:8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60" x14ac:dyDescent="0.25">
      <c r="A22" s="21" t="s">
        <v>41</v>
      </c>
      <c r="B22" s="6" t="s">
        <v>42</v>
      </c>
      <c r="C22" s="2" t="s">
        <v>4</v>
      </c>
      <c r="D22" s="2">
        <v>9.31</v>
      </c>
      <c r="E22" s="5">
        <f>D22*F20*G20</f>
        <v>5611.1370000000006</v>
      </c>
    </row>
    <row r="23" spans="1:8" x14ac:dyDescent="0.25">
      <c r="A23" s="4" t="s">
        <v>43</v>
      </c>
      <c r="B23" s="6" t="s">
        <v>22</v>
      </c>
      <c r="C23" s="2" t="s">
        <v>4</v>
      </c>
      <c r="D23" s="2">
        <v>3.9</v>
      </c>
      <c r="E23" s="5">
        <f>D23*F20*3</f>
        <v>2350.5299999999997</v>
      </c>
    </row>
    <row r="24" spans="1:8" x14ac:dyDescent="0.25">
      <c r="A24" s="4" t="s">
        <v>31</v>
      </c>
      <c r="B24" s="6" t="s">
        <v>32</v>
      </c>
      <c r="C24" s="2" t="s">
        <v>33</v>
      </c>
      <c r="D24" s="2"/>
      <c r="E24" s="5">
        <v>225</v>
      </c>
    </row>
    <row r="25" spans="1:8" s="13" customFormat="1" ht="14.25" x14ac:dyDescent="0.2">
      <c r="A25" s="7" t="s">
        <v>23</v>
      </c>
      <c r="B25" s="8"/>
      <c r="C25" s="9"/>
      <c r="D25" s="9"/>
      <c r="E25" s="10">
        <f>SUM(E22:E24)</f>
        <v>8186.6670000000004</v>
      </c>
    </row>
    <row r="27" spans="1:8" ht="37.5" customHeight="1" x14ac:dyDescent="0.25">
      <c r="A27" s="45" t="s">
        <v>48</v>
      </c>
      <c r="B27" s="45"/>
      <c r="C27" s="45"/>
      <c r="D27" s="45"/>
      <c r="E27" s="45"/>
      <c r="F27" s="37"/>
      <c r="G27" s="37"/>
    </row>
    <row r="28" spans="1:8" ht="30" customHeight="1" x14ac:dyDescent="0.25">
      <c r="A28" s="37" t="s">
        <v>20</v>
      </c>
      <c r="B28" s="37"/>
      <c r="C28" s="37"/>
      <c r="D28" s="37"/>
      <c r="E28" s="37"/>
    </row>
    <row r="29" spans="1:8" x14ac:dyDescent="0.25">
      <c r="A29" s="37" t="s">
        <v>19</v>
      </c>
      <c r="B29" s="37"/>
      <c r="C29" s="37"/>
      <c r="D29" s="37"/>
      <c r="E29" s="37"/>
      <c r="F29" s="13"/>
      <c r="G29" s="13"/>
      <c r="H29" s="14"/>
    </row>
    <row r="30" spans="1:8" ht="34.5" customHeight="1" x14ac:dyDescent="0.25">
      <c r="A30" s="37" t="s">
        <v>30</v>
      </c>
      <c r="B30" s="37"/>
      <c r="C30" s="37"/>
      <c r="D30" s="37"/>
      <c r="E30" s="37"/>
    </row>
    <row r="31" spans="1:8" x14ac:dyDescent="0.25">
      <c r="A31" s="37" t="s">
        <v>17</v>
      </c>
      <c r="B31" s="37"/>
      <c r="C31" s="37"/>
      <c r="D31" s="37"/>
      <c r="E31" s="37"/>
    </row>
    <row r="32" spans="1:8" x14ac:dyDescent="0.25">
      <c r="A32" s="39" t="s">
        <v>5</v>
      </c>
      <c r="B32" s="39"/>
      <c r="C32" s="39"/>
      <c r="D32" s="39"/>
      <c r="E32" s="39"/>
    </row>
    <row r="33" spans="1:5" x14ac:dyDescent="0.25">
      <c r="A33" s="37" t="s">
        <v>17</v>
      </c>
      <c r="B33" s="37"/>
      <c r="C33" s="37"/>
      <c r="D33" s="37"/>
      <c r="E33" s="37"/>
    </row>
    <row r="34" spans="1:5" x14ac:dyDescent="0.25">
      <c r="A34" s="40" t="s">
        <v>49</v>
      </c>
      <c r="B34" s="40"/>
      <c r="C34" s="40"/>
      <c r="D34" s="40"/>
      <c r="E34" s="40"/>
    </row>
    <row r="35" spans="1:5" x14ac:dyDescent="0.25">
      <c r="B35" s="38" t="s">
        <v>18</v>
      </c>
      <c r="C35" s="38"/>
      <c r="D35" s="38"/>
      <c r="E35" s="3" t="s">
        <v>6</v>
      </c>
    </row>
    <row r="36" spans="1:5" x14ac:dyDescent="0.25">
      <c r="A36" s="24"/>
      <c r="B36" s="24"/>
      <c r="C36" s="24"/>
      <c r="D36" s="24"/>
      <c r="E36" s="24"/>
    </row>
    <row r="37" spans="1:5" x14ac:dyDescent="0.25">
      <c r="A37" s="41" t="s">
        <v>29</v>
      </c>
      <c r="B37" s="41"/>
      <c r="C37" s="41"/>
      <c r="D37" s="41"/>
      <c r="E37" s="41"/>
    </row>
    <row r="38" spans="1:5" x14ac:dyDescent="0.25">
      <c r="B38" s="38" t="s">
        <v>18</v>
      </c>
      <c r="C38" s="38"/>
      <c r="D38" s="38"/>
      <c r="E38" s="3" t="s">
        <v>6</v>
      </c>
    </row>
    <row r="41" spans="1:5" ht="22.5" customHeight="1" x14ac:dyDescent="0.25">
      <c r="A41" s="17" t="s">
        <v>38</v>
      </c>
    </row>
    <row r="42" spans="1:5" s="1" customFormat="1" x14ac:dyDescent="0.25">
      <c r="A42" s="11" t="s">
        <v>35</v>
      </c>
    </row>
    <row r="43" spans="1:5" s="1" customFormat="1" x14ac:dyDescent="0.25">
      <c r="A43" s="1" t="s">
        <v>40</v>
      </c>
      <c r="B43" s="15">
        <v>8761.7000000000007</v>
      </c>
    </row>
    <row r="44" spans="1:5" s="1" customFormat="1" x14ac:dyDescent="0.25">
      <c r="A44" s="18" t="s">
        <v>44</v>
      </c>
      <c r="B44" s="16"/>
    </row>
    <row r="45" spans="1:5" s="1" customFormat="1" x14ac:dyDescent="0.25">
      <c r="A45" s="1" t="s">
        <v>36</v>
      </c>
      <c r="B45" s="16">
        <v>8944.0499999999993</v>
      </c>
    </row>
    <row r="46" spans="1:5" s="1" customFormat="1" x14ac:dyDescent="0.25">
      <c r="A46" s="1" t="s">
        <v>50</v>
      </c>
      <c r="B46" s="16">
        <v>1350</v>
      </c>
    </row>
    <row r="47" spans="1:5" s="1" customFormat="1" x14ac:dyDescent="0.25">
      <c r="A47" s="19" t="s">
        <v>39</v>
      </c>
      <c r="B47" s="16">
        <f>E25</f>
        <v>8186.6670000000004</v>
      </c>
    </row>
    <row r="48" spans="1:5" x14ac:dyDescent="0.25">
      <c r="A48" s="11" t="s">
        <v>37</v>
      </c>
      <c r="B48" s="20">
        <f>B43+B45+B46-B47</f>
        <v>10869.082999999999</v>
      </c>
    </row>
  </sheetData>
  <mergeCells count="31">
    <mergeCell ref="A14:E14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15:E15"/>
    <mergeCell ref="A16:E16"/>
    <mergeCell ref="A17:E17"/>
    <mergeCell ref="A18:E18"/>
    <mergeCell ref="F27:G27"/>
    <mergeCell ref="A19:E19"/>
    <mergeCell ref="A20:E20"/>
    <mergeCell ref="A27:E27"/>
    <mergeCell ref="A28:E28"/>
    <mergeCell ref="A29:E29"/>
    <mergeCell ref="B38:D38"/>
    <mergeCell ref="A31:E31"/>
    <mergeCell ref="A32:E32"/>
    <mergeCell ref="A33:E33"/>
    <mergeCell ref="A34:E34"/>
    <mergeCell ref="B35:D35"/>
    <mergeCell ref="A37:E37"/>
    <mergeCell ref="A30:E3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9" zoomScaleSheetLayoutView="100" workbookViewId="0">
      <selection activeCell="B49" sqref="B49"/>
    </sheetView>
  </sheetViews>
  <sheetFormatPr defaultColWidth="9.140625" defaultRowHeight="15" x14ac:dyDescent="0.25"/>
  <cols>
    <col min="1" max="1" width="32.42578125" style="29" customWidth="1"/>
    <col min="2" max="2" width="20.28515625" style="29" customWidth="1"/>
    <col min="3" max="3" width="13" style="29" customWidth="1"/>
    <col min="4" max="4" width="16.140625" style="29" customWidth="1"/>
    <col min="5" max="5" width="14.140625" style="29" customWidth="1"/>
    <col min="6" max="7" width="9.140625" style="29"/>
    <col min="8" max="8" width="16" style="29" customWidth="1"/>
    <col min="9" max="16384" width="9.140625" style="29"/>
  </cols>
  <sheetData>
    <row r="1" spans="1:5" ht="15.75" x14ac:dyDescent="0.25">
      <c r="A1" s="46" t="s">
        <v>11</v>
      </c>
      <c r="B1" s="46"/>
      <c r="C1" s="46"/>
      <c r="D1" s="46"/>
      <c r="E1" s="46"/>
    </row>
    <row r="2" spans="1:5" ht="37.5" customHeight="1" x14ac:dyDescent="0.25">
      <c r="A2" s="47" t="s">
        <v>12</v>
      </c>
      <c r="B2" s="47"/>
      <c r="C2" s="47"/>
      <c r="D2" s="47"/>
      <c r="E2" s="47"/>
    </row>
    <row r="3" spans="1:5" x14ac:dyDescent="0.25">
      <c r="A3" s="48" t="s">
        <v>54</v>
      </c>
      <c r="B3" s="48"/>
      <c r="C3" s="48"/>
      <c r="D3" s="48"/>
      <c r="E3" s="48"/>
    </row>
    <row r="4" spans="1:5" s="12" customFormat="1" ht="15.75" x14ac:dyDescent="0.25">
      <c r="A4" s="22" t="s">
        <v>13</v>
      </c>
      <c r="B4" s="23"/>
      <c r="C4" s="23"/>
      <c r="D4" s="49" t="s">
        <v>55</v>
      </c>
      <c r="E4" s="49"/>
    </row>
    <row r="5" spans="1:5" x14ac:dyDescent="0.25">
      <c r="A5" s="28"/>
      <c r="B5" s="28"/>
      <c r="C5" s="28"/>
      <c r="D5" s="28"/>
      <c r="E5" s="28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50" t="s">
        <v>24</v>
      </c>
      <c r="B7" s="50"/>
      <c r="C7" s="50"/>
      <c r="D7" s="50"/>
      <c r="E7" s="50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7" t="s">
        <v>53</v>
      </c>
      <c r="B9" s="37"/>
      <c r="C9" s="37"/>
      <c r="D9" s="37"/>
      <c r="E9" s="37"/>
    </row>
    <row r="10" spans="1:5" ht="24.75" customHeight="1" x14ac:dyDescent="0.25">
      <c r="A10" s="51" t="s">
        <v>34</v>
      </c>
      <c r="B10" s="52"/>
      <c r="C10" s="52"/>
      <c r="D10" s="52"/>
      <c r="E10" s="52"/>
    </row>
    <row r="11" spans="1:5" ht="31.5" customHeight="1" x14ac:dyDescent="0.25">
      <c r="A11" s="37" t="s">
        <v>51</v>
      </c>
      <c r="B11" s="37"/>
      <c r="C11" s="37"/>
      <c r="D11" s="37"/>
      <c r="E11" s="37"/>
    </row>
    <row r="12" spans="1:5" ht="20.25" customHeight="1" x14ac:dyDescent="0.25">
      <c r="A12" s="42" t="s">
        <v>14</v>
      </c>
      <c r="B12" s="43"/>
      <c r="C12" s="43"/>
      <c r="D12" s="43"/>
      <c r="E12" s="43"/>
    </row>
    <row r="13" spans="1:5" ht="18" customHeight="1" x14ac:dyDescent="0.25">
      <c r="A13" s="37" t="s">
        <v>21</v>
      </c>
      <c r="B13" s="37"/>
      <c r="C13" s="37"/>
      <c r="D13" s="37"/>
      <c r="E13" s="37"/>
    </row>
    <row r="14" spans="1:5" x14ac:dyDescent="0.25">
      <c r="A14" s="42" t="s">
        <v>2</v>
      </c>
      <c r="B14" s="43"/>
      <c r="C14" s="43"/>
      <c r="D14" s="43"/>
      <c r="E14" s="43"/>
    </row>
    <row r="15" spans="1:5" x14ac:dyDescent="0.25">
      <c r="A15" s="37" t="s">
        <v>47</v>
      </c>
      <c r="B15" s="37"/>
      <c r="C15" s="37"/>
      <c r="D15" s="37"/>
      <c r="E15" s="37"/>
    </row>
    <row r="16" spans="1:5" x14ac:dyDescent="0.25">
      <c r="A16" s="42" t="s">
        <v>15</v>
      </c>
      <c r="B16" s="43"/>
      <c r="C16" s="43"/>
      <c r="D16" s="43"/>
      <c r="E16" s="43"/>
    </row>
    <row r="17" spans="1:8" ht="29.25" customHeight="1" x14ac:dyDescent="0.25">
      <c r="A17" s="37" t="s">
        <v>16</v>
      </c>
      <c r="B17" s="37"/>
      <c r="C17" s="37"/>
      <c r="D17" s="37"/>
      <c r="E17" s="37"/>
    </row>
    <row r="18" spans="1:8" ht="63.75" customHeight="1" x14ac:dyDescent="0.25">
      <c r="A18" s="37" t="s">
        <v>26</v>
      </c>
      <c r="B18" s="37"/>
      <c r="C18" s="37"/>
      <c r="D18" s="37"/>
      <c r="E18" s="37"/>
    </row>
    <row r="19" spans="1:8" ht="28.5" customHeight="1" x14ac:dyDescent="0.25">
      <c r="A19" s="44" t="s">
        <v>27</v>
      </c>
      <c r="B19" s="44"/>
      <c r="C19" s="44"/>
      <c r="D19" s="44"/>
      <c r="E19" s="44"/>
    </row>
    <row r="20" spans="1:8" x14ac:dyDescent="0.25">
      <c r="A20" s="44"/>
      <c r="B20" s="44"/>
      <c r="C20" s="44"/>
      <c r="D20" s="44"/>
      <c r="E20" s="44"/>
      <c r="F20" s="29">
        <v>200.9</v>
      </c>
      <c r="G20" s="29">
        <v>3</v>
      </c>
    </row>
    <row r="21" spans="1:8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60" x14ac:dyDescent="0.25">
      <c r="A22" s="21" t="s">
        <v>41</v>
      </c>
      <c r="B22" s="6" t="s">
        <v>42</v>
      </c>
      <c r="C22" s="2" t="s">
        <v>4</v>
      </c>
      <c r="D22" s="2">
        <v>9.31</v>
      </c>
      <c r="E22" s="5">
        <f>D22*F20*G20</f>
        <v>5611.1370000000006</v>
      </c>
    </row>
    <row r="23" spans="1:8" x14ac:dyDescent="0.25">
      <c r="A23" s="4" t="s">
        <v>43</v>
      </c>
      <c r="B23" s="6" t="s">
        <v>22</v>
      </c>
      <c r="C23" s="2" t="s">
        <v>4</v>
      </c>
      <c r="D23" s="2">
        <v>3.9</v>
      </c>
      <c r="E23" s="5">
        <f>D23*F20*3</f>
        <v>2350.5299999999997</v>
      </c>
    </row>
    <row r="24" spans="1:8" x14ac:dyDescent="0.25">
      <c r="A24" s="4" t="s">
        <v>31</v>
      </c>
      <c r="B24" s="6" t="s">
        <v>56</v>
      </c>
      <c r="C24" s="2" t="s">
        <v>33</v>
      </c>
      <c r="D24" s="2"/>
      <c r="E24" s="5">
        <v>0</v>
      </c>
    </row>
    <row r="25" spans="1:8" s="13" customFormat="1" ht="14.25" x14ac:dyDescent="0.2">
      <c r="A25" s="7" t="s">
        <v>23</v>
      </c>
      <c r="B25" s="8"/>
      <c r="C25" s="9"/>
      <c r="D25" s="9"/>
      <c r="E25" s="10">
        <f>SUM(E22:E24)</f>
        <v>7961.6670000000004</v>
      </c>
    </row>
    <row r="27" spans="1:8" ht="37.5" customHeight="1" x14ac:dyDescent="0.25">
      <c r="A27" s="45" t="s">
        <v>60</v>
      </c>
      <c r="B27" s="45"/>
      <c r="C27" s="45"/>
      <c r="D27" s="45"/>
      <c r="E27" s="45"/>
      <c r="F27" s="37"/>
      <c r="G27" s="37"/>
    </row>
    <row r="28" spans="1:8" ht="30" customHeight="1" x14ac:dyDescent="0.25">
      <c r="A28" s="37" t="s">
        <v>20</v>
      </c>
      <c r="B28" s="37"/>
      <c r="C28" s="37"/>
      <c r="D28" s="37"/>
      <c r="E28" s="37"/>
    </row>
    <row r="29" spans="1:8" x14ac:dyDescent="0.25">
      <c r="A29" s="37" t="s">
        <v>19</v>
      </c>
      <c r="B29" s="37"/>
      <c r="C29" s="37"/>
      <c r="D29" s="37"/>
      <c r="E29" s="37"/>
      <c r="F29" s="13"/>
      <c r="G29" s="13"/>
      <c r="H29" s="14"/>
    </row>
    <row r="30" spans="1:8" ht="34.5" customHeight="1" x14ac:dyDescent="0.25">
      <c r="A30" s="37" t="s">
        <v>30</v>
      </c>
      <c r="B30" s="37"/>
      <c r="C30" s="37"/>
      <c r="D30" s="37"/>
      <c r="E30" s="37"/>
    </row>
    <row r="31" spans="1:8" x14ac:dyDescent="0.25">
      <c r="A31" s="37" t="s">
        <v>17</v>
      </c>
      <c r="B31" s="37"/>
      <c r="C31" s="37"/>
      <c r="D31" s="37"/>
      <c r="E31" s="37"/>
    </row>
    <row r="32" spans="1:8" x14ac:dyDescent="0.25">
      <c r="A32" s="39" t="s">
        <v>5</v>
      </c>
      <c r="B32" s="39"/>
      <c r="C32" s="39"/>
      <c r="D32" s="39"/>
      <c r="E32" s="39"/>
    </row>
    <row r="33" spans="1:5" x14ac:dyDescent="0.25">
      <c r="A33" s="37" t="s">
        <v>17</v>
      </c>
      <c r="B33" s="37"/>
      <c r="C33" s="37"/>
      <c r="D33" s="37"/>
      <c r="E33" s="37"/>
    </row>
    <row r="34" spans="1:5" x14ac:dyDescent="0.25">
      <c r="A34" s="40" t="s">
        <v>49</v>
      </c>
      <c r="B34" s="40"/>
      <c r="C34" s="40"/>
      <c r="D34" s="40"/>
      <c r="E34" s="40"/>
    </row>
    <row r="35" spans="1:5" x14ac:dyDescent="0.25">
      <c r="B35" s="38" t="s">
        <v>18</v>
      </c>
      <c r="C35" s="38"/>
      <c r="D35" s="38"/>
      <c r="E35" s="3" t="s">
        <v>6</v>
      </c>
    </row>
    <row r="36" spans="1:5" x14ac:dyDescent="0.25">
      <c r="A36" s="27"/>
      <c r="B36" s="27"/>
      <c r="C36" s="27"/>
      <c r="D36" s="27"/>
      <c r="E36" s="27"/>
    </row>
    <row r="37" spans="1:5" x14ac:dyDescent="0.25">
      <c r="A37" s="41" t="s">
        <v>52</v>
      </c>
      <c r="B37" s="41"/>
      <c r="C37" s="41"/>
      <c r="D37" s="41"/>
      <c r="E37" s="41"/>
    </row>
    <row r="38" spans="1:5" x14ac:dyDescent="0.25">
      <c r="B38" s="38" t="s">
        <v>18</v>
      </c>
      <c r="C38" s="38"/>
      <c r="D38" s="38"/>
      <c r="E38" s="3" t="s">
        <v>6</v>
      </c>
    </row>
    <row r="41" spans="1:5" ht="22.5" customHeight="1" x14ac:dyDescent="0.25">
      <c r="A41" s="17" t="s">
        <v>38</v>
      </c>
    </row>
    <row r="42" spans="1:5" s="1" customFormat="1" x14ac:dyDescent="0.25">
      <c r="A42" s="11" t="s">
        <v>35</v>
      </c>
    </row>
    <row r="43" spans="1:5" s="1" customFormat="1" x14ac:dyDescent="0.25">
      <c r="A43" s="1" t="s">
        <v>40</v>
      </c>
      <c r="B43" s="15">
        <f>'1кв'!B48</f>
        <v>10869.082999999999</v>
      </c>
    </row>
    <row r="44" spans="1:5" s="1" customFormat="1" x14ac:dyDescent="0.25">
      <c r="A44" s="18" t="s">
        <v>44</v>
      </c>
      <c r="B44" s="16"/>
    </row>
    <row r="45" spans="1:5" s="1" customFormat="1" x14ac:dyDescent="0.25">
      <c r="A45" s="1" t="s">
        <v>36</v>
      </c>
      <c r="B45" s="16">
        <v>8944.0499999999993</v>
      </c>
    </row>
    <row r="46" spans="1:5" s="1" customFormat="1" x14ac:dyDescent="0.25">
      <c r="A46" s="1" t="s">
        <v>50</v>
      </c>
      <c r="B46" s="16">
        <f>150*3</f>
        <v>450</v>
      </c>
    </row>
    <row r="47" spans="1:5" s="1" customFormat="1" x14ac:dyDescent="0.25">
      <c r="A47" s="19" t="s">
        <v>39</v>
      </c>
      <c r="B47" s="16">
        <f>E25</f>
        <v>7961.6670000000004</v>
      </c>
    </row>
    <row r="48" spans="1:5" x14ac:dyDescent="0.25">
      <c r="A48" s="11" t="s">
        <v>37</v>
      </c>
      <c r="B48" s="20">
        <f>B43+B45+B46-B47</f>
        <v>12301.465999999997</v>
      </c>
    </row>
  </sheetData>
  <mergeCells count="31">
    <mergeCell ref="A14:E14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15:E15"/>
    <mergeCell ref="A16:E16"/>
    <mergeCell ref="A17:E17"/>
    <mergeCell ref="A18:E18"/>
    <mergeCell ref="F27:G27"/>
    <mergeCell ref="A19:E19"/>
    <mergeCell ref="A20:E20"/>
    <mergeCell ref="A27:E27"/>
    <mergeCell ref="A28:E28"/>
    <mergeCell ref="A29:E29"/>
    <mergeCell ref="B38:D38"/>
    <mergeCell ref="A31:E31"/>
    <mergeCell ref="A32:E32"/>
    <mergeCell ref="A33:E33"/>
    <mergeCell ref="A34:E34"/>
    <mergeCell ref="B35:D35"/>
    <mergeCell ref="A37:E37"/>
    <mergeCell ref="A30:E3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0" zoomScaleSheetLayoutView="100" workbookViewId="0">
      <selection activeCell="B44" sqref="B44:B47"/>
    </sheetView>
  </sheetViews>
  <sheetFormatPr defaultColWidth="9.140625" defaultRowHeight="15" x14ac:dyDescent="0.25"/>
  <cols>
    <col min="1" max="1" width="32.42578125" style="32" customWidth="1"/>
    <col min="2" max="2" width="20.28515625" style="32" customWidth="1"/>
    <col min="3" max="3" width="13" style="32" customWidth="1"/>
    <col min="4" max="4" width="16.140625" style="32" customWidth="1"/>
    <col min="5" max="5" width="14.140625" style="32" customWidth="1"/>
    <col min="6" max="7" width="9.140625" style="32"/>
    <col min="8" max="8" width="16" style="32" customWidth="1"/>
    <col min="9" max="16384" width="9.140625" style="32"/>
  </cols>
  <sheetData>
    <row r="1" spans="1:5" ht="15.75" x14ac:dyDescent="0.25">
      <c r="A1" s="46" t="s">
        <v>11</v>
      </c>
      <c r="B1" s="46"/>
      <c r="C1" s="46"/>
      <c r="D1" s="46"/>
      <c r="E1" s="46"/>
    </row>
    <row r="2" spans="1:5" ht="37.5" customHeight="1" x14ac:dyDescent="0.25">
      <c r="A2" s="47" t="s">
        <v>12</v>
      </c>
      <c r="B2" s="47"/>
      <c r="C2" s="47"/>
      <c r="D2" s="47"/>
      <c r="E2" s="47"/>
    </row>
    <row r="3" spans="1:5" x14ac:dyDescent="0.25">
      <c r="A3" s="48" t="s">
        <v>57</v>
      </c>
      <c r="B3" s="48"/>
      <c r="C3" s="48"/>
      <c r="D3" s="48"/>
      <c r="E3" s="48"/>
    </row>
    <row r="4" spans="1:5" s="12" customFormat="1" ht="15.75" x14ac:dyDescent="0.25">
      <c r="A4" s="22" t="s">
        <v>13</v>
      </c>
      <c r="B4" s="23"/>
      <c r="C4" s="23"/>
      <c r="D4" s="49" t="s">
        <v>58</v>
      </c>
      <c r="E4" s="49"/>
    </row>
    <row r="5" spans="1:5" x14ac:dyDescent="0.25">
      <c r="A5" s="31"/>
      <c r="B5" s="31"/>
      <c r="C5" s="31"/>
      <c r="D5" s="31"/>
      <c r="E5" s="31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50" t="s">
        <v>24</v>
      </c>
      <c r="B7" s="50"/>
      <c r="C7" s="50"/>
      <c r="D7" s="50"/>
      <c r="E7" s="50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7" t="s">
        <v>53</v>
      </c>
      <c r="B9" s="37"/>
      <c r="C9" s="37"/>
      <c r="D9" s="37"/>
      <c r="E9" s="37"/>
    </row>
    <row r="10" spans="1:5" ht="24.75" customHeight="1" x14ac:dyDescent="0.25">
      <c r="A10" s="51" t="s">
        <v>34</v>
      </c>
      <c r="B10" s="52"/>
      <c r="C10" s="52"/>
      <c r="D10" s="52"/>
      <c r="E10" s="52"/>
    </row>
    <row r="11" spans="1:5" ht="31.5" customHeight="1" x14ac:dyDescent="0.25">
      <c r="A11" s="37" t="s">
        <v>51</v>
      </c>
      <c r="B11" s="37"/>
      <c r="C11" s="37"/>
      <c r="D11" s="37"/>
      <c r="E11" s="37"/>
    </row>
    <row r="12" spans="1:5" ht="20.25" customHeight="1" x14ac:dyDescent="0.25">
      <c r="A12" s="42" t="s">
        <v>14</v>
      </c>
      <c r="B12" s="43"/>
      <c r="C12" s="43"/>
      <c r="D12" s="43"/>
      <c r="E12" s="43"/>
    </row>
    <row r="13" spans="1:5" ht="18" customHeight="1" x14ac:dyDescent="0.25">
      <c r="A13" s="37" t="s">
        <v>21</v>
      </c>
      <c r="B13" s="37"/>
      <c r="C13" s="37"/>
      <c r="D13" s="37"/>
      <c r="E13" s="37"/>
    </row>
    <row r="14" spans="1:5" x14ac:dyDescent="0.25">
      <c r="A14" s="42" t="s">
        <v>2</v>
      </c>
      <c r="B14" s="43"/>
      <c r="C14" s="43"/>
      <c r="D14" s="43"/>
      <c r="E14" s="43"/>
    </row>
    <row r="15" spans="1:5" x14ac:dyDescent="0.25">
      <c r="A15" s="37" t="s">
        <v>47</v>
      </c>
      <c r="B15" s="37"/>
      <c r="C15" s="37"/>
      <c r="D15" s="37"/>
      <c r="E15" s="37"/>
    </row>
    <row r="16" spans="1:5" x14ac:dyDescent="0.25">
      <c r="A16" s="42" t="s">
        <v>15</v>
      </c>
      <c r="B16" s="43"/>
      <c r="C16" s="43"/>
      <c r="D16" s="43"/>
      <c r="E16" s="43"/>
    </row>
    <row r="17" spans="1:8" ht="29.25" customHeight="1" x14ac:dyDescent="0.25">
      <c r="A17" s="37" t="s">
        <v>16</v>
      </c>
      <c r="B17" s="37"/>
      <c r="C17" s="37"/>
      <c r="D17" s="37"/>
      <c r="E17" s="37"/>
    </row>
    <row r="18" spans="1:8" ht="63.75" customHeight="1" x14ac:dyDescent="0.25">
      <c r="A18" s="37" t="s">
        <v>26</v>
      </c>
      <c r="B18" s="37"/>
      <c r="C18" s="37"/>
      <c r="D18" s="37"/>
      <c r="E18" s="37"/>
    </row>
    <row r="19" spans="1:8" ht="28.5" customHeight="1" x14ac:dyDescent="0.25">
      <c r="A19" s="44" t="s">
        <v>27</v>
      </c>
      <c r="B19" s="44"/>
      <c r="C19" s="44"/>
      <c r="D19" s="44"/>
      <c r="E19" s="44"/>
    </row>
    <row r="20" spans="1:8" x14ac:dyDescent="0.25">
      <c r="A20" s="44"/>
      <c r="B20" s="44"/>
      <c r="C20" s="44"/>
      <c r="D20" s="44"/>
      <c r="E20" s="44"/>
      <c r="F20" s="32">
        <v>200.9</v>
      </c>
      <c r="G20" s="32">
        <v>3</v>
      </c>
    </row>
    <row r="21" spans="1:8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60" x14ac:dyDescent="0.25">
      <c r="A22" s="21" t="s">
        <v>41</v>
      </c>
      <c r="B22" s="6" t="s">
        <v>42</v>
      </c>
      <c r="C22" s="2" t="s">
        <v>4</v>
      </c>
      <c r="D22" s="2">
        <v>10.41</v>
      </c>
      <c r="E22" s="5">
        <f>D22*F20*G20</f>
        <v>6274.107</v>
      </c>
    </row>
    <row r="23" spans="1:8" x14ac:dyDescent="0.25">
      <c r="A23" s="4" t="s">
        <v>43</v>
      </c>
      <c r="B23" s="6" t="s">
        <v>22</v>
      </c>
      <c r="C23" s="2" t="s">
        <v>4</v>
      </c>
      <c r="D23" s="2">
        <v>4.3600000000000003</v>
      </c>
      <c r="E23" s="5">
        <f>D23*F20*3</f>
        <v>2627.7720000000004</v>
      </c>
    </row>
    <row r="24" spans="1:8" x14ac:dyDescent="0.25">
      <c r="A24" s="4" t="s">
        <v>31</v>
      </c>
      <c r="B24" s="6" t="s">
        <v>59</v>
      </c>
      <c r="C24" s="2" t="s">
        <v>33</v>
      </c>
      <c r="D24" s="2"/>
      <c r="E24" s="5">
        <v>0</v>
      </c>
    </row>
    <row r="25" spans="1:8" s="33" customFormat="1" x14ac:dyDescent="0.25">
      <c r="A25" s="4"/>
      <c r="B25" s="6"/>
      <c r="C25" s="2"/>
      <c r="D25" s="2"/>
      <c r="E25" s="5"/>
    </row>
    <row r="26" spans="1:8" s="13" customFormat="1" ht="14.25" x14ac:dyDescent="0.2">
      <c r="A26" s="7" t="s">
        <v>23</v>
      </c>
      <c r="B26" s="8"/>
      <c r="C26" s="9"/>
      <c r="D26" s="9"/>
      <c r="E26" s="10">
        <f>SUM(E22:E25)</f>
        <v>8901.8790000000008</v>
      </c>
    </row>
    <row r="28" spans="1:8" ht="37.5" customHeight="1" x14ac:dyDescent="0.25">
      <c r="A28" s="45" t="s">
        <v>61</v>
      </c>
      <c r="B28" s="45"/>
      <c r="C28" s="45"/>
      <c r="D28" s="45"/>
      <c r="E28" s="45"/>
      <c r="F28" s="37"/>
      <c r="G28" s="37"/>
    </row>
    <row r="29" spans="1:8" ht="30" customHeight="1" x14ac:dyDescent="0.25">
      <c r="A29" s="37" t="s">
        <v>20</v>
      </c>
      <c r="B29" s="37"/>
      <c r="C29" s="37"/>
      <c r="D29" s="37"/>
      <c r="E29" s="37"/>
    </row>
    <row r="30" spans="1:8" x14ac:dyDescent="0.25">
      <c r="A30" s="37" t="s">
        <v>19</v>
      </c>
      <c r="B30" s="37"/>
      <c r="C30" s="37"/>
      <c r="D30" s="37"/>
      <c r="E30" s="37"/>
      <c r="F30" s="13"/>
      <c r="G30" s="13"/>
      <c r="H30" s="14"/>
    </row>
    <row r="31" spans="1:8" ht="34.5" customHeight="1" x14ac:dyDescent="0.25">
      <c r="A31" s="37" t="s">
        <v>30</v>
      </c>
      <c r="B31" s="37"/>
      <c r="C31" s="37"/>
      <c r="D31" s="37"/>
      <c r="E31" s="37"/>
    </row>
    <row r="32" spans="1:8" x14ac:dyDescent="0.25">
      <c r="A32" s="37" t="s">
        <v>17</v>
      </c>
      <c r="B32" s="37"/>
      <c r="C32" s="37"/>
      <c r="D32" s="37"/>
      <c r="E32" s="37"/>
    </row>
    <row r="33" spans="1:5" x14ac:dyDescent="0.25">
      <c r="A33" s="39" t="s">
        <v>5</v>
      </c>
      <c r="B33" s="39"/>
      <c r="C33" s="39"/>
      <c r="D33" s="39"/>
      <c r="E33" s="39"/>
    </row>
    <row r="34" spans="1:5" x14ac:dyDescent="0.25">
      <c r="A34" s="37" t="s">
        <v>17</v>
      </c>
      <c r="B34" s="37"/>
      <c r="C34" s="37"/>
      <c r="D34" s="37"/>
      <c r="E34" s="37"/>
    </row>
    <row r="35" spans="1:5" x14ac:dyDescent="0.25">
      <c r="A35" s="40" t="s">
        <v>49</v>
      </c>
      <c r="B35" s="40"/>
      <c r="C35" s="40"/>
      <c r="D35" s="40"/>
      <c r="E35" s="40"/>
    </row>
    <row r="36" spans="1:5" x14ac:dyDescent="0.25">
      <c r="B36" s="38" t="s">
        <v>18</v>
      </c>
      <c r="C36" s="38"/>
      <c r="D36" s="38"/>
      <c r="E36" s="3" t="s">
        <v>6</v>
      </c>
    </row>
    <row r="37" spans="1:5" x14ac:dyDescent="0.25">
      <c r="A37" s="30"/>
      <c r="B37" s="30"/>
      <c r="C37" s="30"/>
      <c r="D37" s="30"/>
      <c r="E37" s="30"/>
    </row>
    <row r="38" spans="1:5" x14ac:dyDescent="0.25">
      <c r="A38" s="41" t="s">
        <v>52</v>
      </c>
      <c r="B38" s="41"/>
      <c r="C38" s="41"/>
      <c r="D38" s="41"/>
      <c r="E38" s="41"/>
    </row>
    <row r="39" spans="1:5" x14ac:dyDescent="0.25">
      <c r="B39" s="38" t="s">
        <v>18</v>
      </c>
      <c r="C39" s="38"/>
      <c r="D39" s="38"/>
      <c r="E39" s="3" t="s">
        <v>6</v>
      </c>
    </row>
    <row r="42" spans="1:5" ht="22.5" customHeight="1" x14ac:dyDescent="0.25">
      <c r="A42" s="17" t="s">
        <v>38</v>
      </c>
    </row>
    <row r="43" spans="1:5" s="1" customFormat="1" x14ac:dyDescent="0.25">
      <c r="A43" s="11" t="s">
        <v>35</v>
      </c>
    </row>
    <row r="44" spans="1:5" s="1" customFormat="1" x14ac:dyDescent="0.25">
      <c r="A44" s="1" t="s">
        <v>40</v>
      </c>
      <c r="B44" s="15">
        <f>'2кв'!B48</f>
        <v>12301.465999999997</v>
      </c>
    </row>
    <row r="45" spans="1:5" s="1" customFormat="1" x14ac:dyDescent="0.25">
      <c r="A45" s="18" t="s">
        <v>62</v>
      </c>
      <c r="B45" s="16"/>
    </row>
    <row r="46" spans="1:5" s="1" customFormat="1" x14ac:dyDescent="0.25">
      <c r="A46" s="1" t="s">
        <v>36</v>
      </c>
      <c r="B46" s="16">
        <v>9655.25</v>
      </c>
    </row>
    <row r="47" spans="1:5" s="1" customFormat="1" x14ac:dyDescent="0.25">
      <c r="A47" s="1" t="s">
        <v>50</v>
      </c>
      <c r="B47" s="16">
        <f>150*3</f>
        <v>450</v>
      </c>
    </row>
    <row r="48" spans="1:5" s="1" customFormat="1" x14ac:dyDescent="0.25">
      <c r="A48" s="19" t="s">
        <v>39</v>
      </c>
      <c r="B48" s="16">
        <f>E26</f>
        <v>8901.8790000000008</v>
      </c>
    </row>
    <row r="49" spans="1:2" ht="26.25" customHeight="1" x14ac:dyDescent="0.25">
      <c r="A49" s="11" t="s">
        <v>37</v>
      </c>
      <c r="B49" s="20">
        <f>B44+B46+B47-B48</f>
        <v>13504.836999999996</v>
      </c>
    </row>
  </sheetData>
  <mergeCells count="31">
    <mergeCell ref="A19:E19"/>
    <mergeCell ref="A20:E20"/>
    <mergeCell ref="A28:E28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18:E18"/>
    <mergeCell ref="F28:G28"/>
    <mergeCell ref="A29:E29"/>
    <mergeCell ref="A30:E30"/>
    <mergeCell ref="B39:D39"/>
    <mergeCell ref="A32:E32"/>
    <mergeCell ref="A33:E33"/>
    <mergeCell ref="A34:E34"/>
    <mergeCell ref="A35:E35"/>
    <mergeCell ref="B36:D36"/>
    <mergeCell ref="A38:E38"/>
    <mergeCell ref="A31:E3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31" zoomScaleSheetLayoutView="100" workbookViewId="0">
      <selection activeCell="B47" sqref="B47"/>
    </sheetView>
  </sheetViews>
  <sheetFormatPr defaultColWidth="9.140625" defaultRowHeight="15" x14ac:dyDescent="0.25"/>
  <cols>
    <col min="1" max="1" width="32.42578125" style="36" customWidth="1"/>
    <col min="2" max="2" width="20.28515625" style="36" customWidth="1"/>
    <col min="3" max="3" width="13" style="36" customWidth="1"/>
    <col min="4" max="4" width="16.140625" style="36" customWidth="1"/>
    <col min="5" max="5" width="14.140625" style="36" customWidth="1"/>
    <col min="6" max="7" width="9.140625" style="36"/>
    <col min="8" max="8" width="16" style="36" customWidth="1"/>
    <col min="9" max="16384" width="9.140625" style="36"/>
  </cols>
  <sheetData>
    <row r="1" spans="1:5" ht="15.75" x14ac:dyDescent="0.25">
      <c r="A1" s="46" t="s">
        <v>11</v>
      </c>
      <c r="B1" s="46"/>
      <c r="C1" s="46"/>
      <c r="D1" s="46"/>
      <c r="E1" s="46"/>
    </row>
    <row r="2" spans="1:5" ht="37.5" customHeight="1" x14ac:dyDescent="0.25">
      <c r="A2" s="47" t="s">
        <v>12</v>
      </c>
      <c r="B2" s="47"/>
      <c r="C2" s="47"/>
      <c r="D2" s="47"/>
      <c r="E2" s="47"/>
    </row>
    <row r="3" spans="1:5" x14ac:dyDescent="0.25">
      <c r="A3" s="48" t="s">
        <v>88</v>
      </c>
      <c r="B3" s="48"/>
      <c r="C3" s="48"/>
      <c r="D3" s="48"/>
      <c r="E3" s="48"/>
    </row>
    <row r="4" spans="1:5" s="12" customFormat="1" ht="15.75" x14ac:dyDescent="0.25">
      <c r="A4" s="22" t="s">
        <v>13</v>
      </c>
      <c r="B4" s="23"/>
      <c r="C4" s="23"/>
      <c r="D4" s="82"/>
      <c r="E4" s="82" t="s">
        <v>89</v>
      </c>
    </row>
    <row r="5" spans="1:5" x14ac:dyDescent="0.25">
      <c r="A5" s="35"/>
      <c r="B5" s="35"/>
      <c r="C5" s="35"/>
      <c r="D5" s="35"/>
      <c r="E5" s="35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50" t="s">
        <v>24</v>
      </c>
      <c r="B7" s="50"/>
      <c r="C7" s="50"/>
      <c r="D7" s="50"/>
      <c r="E7" s="50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7" t="s">
        <v>90</v>
      </c>
      <c r="B9" s="37"/>
      <c r="C9" s="37"/>
      <c r="D9" s="37"/>
      <c r="E9" s="37"/>
    </row>
    <row r="10" spans="1:5" ht="24.75" customHeight="1" x14ac:dyDescent="0.25">
      <c r="A10" s="51" t="s">
        <v>34</v>
      </c>
      <c r="B10" s="52"/>
      <c r="C10" s="52"/>
      <c r="D10" s="52"/>
      <c r="E10" s="52"/>
    </row>
    <row r="11" spans="1:5" ht="31.5" customHeight="1" x14ac:dyDescent="0.25">
      <c r="A11" s="37" t="s">
        <v>51</v>
      </c>
      <c r="B11" s="37"/>
      <c r="C11" s="37"/>
      <c r="D11" s="37"/>
      <c r="E11" s="37"/>
    </row>
    <row r="12" spans="1:5" ht="20.25" customHeight="1" x14ac:dyDescent="0.25">
      <c r="A12" s="42" t="s">
        <v>14</v>
      </c>
      <c r="B12" s="43"/>
      <c r="C12" s="43"/>
      <c r="D12" s="43"/>
      <c r="E12" s="43"/>
    </row>
    <row r="13" spans="1:5" ht="18" customHeight="1" x14ac:dyDescent="0.25">
      <c r="A13" s="37" t="s">
        <v>21</v>
      </c>
      <c r="B13" s="37"/>
      <c r="C13" s="37"/>
      <c r="D13" s="37"/>
      <c r="E13" s="37"/>
    </row>
    <row r="14" spans="1:5" x14ac:dyDescent="0.25">
      <c r="A14" s="42" t="s">
        <v>2</v>
      </c>
      <c r="B14" s="43"/>
      <c r="C14" s="43"/>
      <c r="D14" s="43"/>
      <c r="E14" s="43"/>
    </row>
    <row r="15" spans="1:5" x14ac:dyDescent="0.25">
      <c r="A15" s="37" t="s">
        <v>47</v>
      </c>
      <c r="B15" s="37"/>
      <c r="C15" s="37"/>
      <c r="D15" s="37"/>
      <c r="E15" s="37"/>
    </row>
    <row r="16" spans="1:5" x14ac:dyDescent="0.25">
      <c r="A16" s="42" t="s">
        <v>15</v>
      </c>
      <c r="B16" s="43"/>
      <c r="C16" s="43"/>
      <c r="D16" s="43"/>
      <c r="E16" s="43"/>
    </row>
    <row r="17" spans="1:8" ht="29.25" customHeight="1" x14ac:dyDescent="0.25">
      <c r="A17" s="37" t="s">
        <v>16</v>
      </c>
      <c r="B17" s="37"/>
      <c r="C17" s="37"/>
      <c r="D17" s="37"/>
      <c r="E17" s="37"/>
    </row>
    <row r="18" spans="1:8" ht="63.75" customHeight="1" x14ac:dyDescent="0.25">
      <c r="A18" s="37" t="s">
        <v>26</v>
      </c>
      <c r="B18" s="37"/>
      <c r="C18" s="37"/>
      <c r="D18" s="37"/>
      <c r="E18" s="37"/>
    </row>
    <row r="19" spans="1:8" ht="28.5" customHeight="1" x14ac:dyDescent="0.25">
      <c r="A19" s="44" t="s">
        <v>27</v>
      </c>
      <c r="B19" s="44"/>
      <c r="C19" s="44"/>
      <c r="D19" s="44"/>
      <c r="E19" s="44"/>
    </row>
    <row r="20" spans="1:8" x14ac:dyDescent="0.25">
      <c r="A20" s="44"/>
      <c r="B20" s="44"/>
      <c r="C20" s="44"/>
      <c r="D20" s="44"/>
      <c r="E20" s="44"/>
      <c r="F20" s="36">
        <v>200.9</v>
      </c>
      <c r="G20" s="36">
        <v>3</v>
      </c>
    </row>
    <row r="21" spans="1:8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60" x14ac:dyDescent="0.25">
      <c r="A22" s="21" t="s">
        <v>41</v>
      </c>
      <c r="B22" s="6" t="s">
        <v>42</v>
      </c>
      <c r="C22" s="2" t="s">
        <v>4</v>
      </c>
      <c r="D22" s="2">
        <v>10.41</v>
      </c>
      <c r="E22" s="5">
        <f>D22*F20*G20</f>
        <v>6274.107</v>
      </c>
    </row>
    <row r="23" spans="1:8" x14ac:dyDescent="0.25">
      <c r="A23" s="4" t="s">
        <v>43</v>
      </c>
      <c r="B23" s="6" t="s">
        <v>22</v>
      </c>
      <c r="C23" s="2" t="s">
        <v>4</v>
      </c>
      <c r="D23" s="2">
        <v>4.3600000000000003</v>
      </c>
      <c r="E23" s="5">
        <f>D23*F20*3</f>
        <v>2627.7720000000004</v>
      </c>
    </row>
    <row r="24" spans="1:8" x14ac:dyDescent="0.25">
      <c r="A24" s="4" t="s">
        <v>31</v>
      </c>
      <c r="B24" s="6" t="s">
        <v>91</v>
      </c>
      <c r="C24" s="2" t="s">
        <v>33</v>
      </c>
      <c r="D24" s="2"/>
      <c r="E24" s="5">
        <v>0</v>
      </c>
    </row>
    <row r="25" spans="1:8" x14ac:dyDescent="0.25">
      <c r="A25" s="4"/>
      <c r="B25" s="6"/>
      <c r="C25" s="2"/>
      <c r="D25" s="2"/>
      <c r="E25" s="5"/>
    </row>
    <row r="26" spans="1:8" s="13" customFormat="1" ht="14.25" x14ac:dyDescent="0.2">
      <c r="A26" s="7" t="s">
        <v>23</v>
      </c>
      <c r="B26" s="8"/>
      <c r="C26" s="9"/>
      <c r="D26" s="9"/>
      <c r="E26" s="10">
        <f>SUM(E22:E25)</f>
        <v>8901.8790000000008</v>
      </c>
    </row>
    <row r="28" spans="1:8" ht="37.5" customHeight="1" x14ac:dyDescent="0.25">
      <c r="A28" s="45" t="s">
        <v>92</v>
      </c>
      <c r="B28" s="45"/>
      <c r="C28" s="45"/>
      <c r="D28" s="45"/>
      <c r="E28" s="45"/>
      <c r="F28" s="37"/>
      <c r="G28" s="37"/>
    </row>
    <row r="29" spans="1:8" ht="30" customHeight="1" x14ac:dyDescent="0.25">
      <c r="A29" s="37" t="s">
        <v>20</v>
      </c>
      <c r="B29" s="37"/>
      <c r="C29" s="37"/>
      <c r="D29" s="37"/>
      <c r="E29" s="37"/>
    </row>
    <row r="30" spans="1:8" x14ac:dyDescent="0.25">
      <c r="A30" s="37" t="s">
        <v>19</v>
      </c>
      <c r="B30" s="37"/>
      <c r="C30" s="37"/>
      <c r="D30" s="37"/>
      <c r="E30" s="37"/>
      <c r="F30" s="13"/>
      <c r="G30" s="13"/>
      <c r="H30" s="14"/>
    </row>
    <row r="31" spans="1:8" ht="34.5" customHeight="1" x14ac:dyDescent="0.25">
      <c r="A31" s="37" t="s">
        <v>30</v>
      </c>
      <c r="B31" s="37"/>
      <c r="C31" s="37"/>
      <c r="D31" s="37"/>
      <c r="E31" s="37"/>
    </row>
    <row r="32" spans="1:8" x14ac:dyDescent="0.25">
      <c r="A32" s="37" t="s">
        <v>17</v>
      </c>
      <c r="B32" s="37"/>
      <c r="C32" s="37"/>
      <c r="D32" s="37"/>
      <c r="E32" s="37"/>
    </row>
    <row r="33" spans="1:5" x14ac:dyDescent="0.25">
      <c r="A33" s="39" t="s">
        <v>5</v>
      </c>
      <c r="B33" s="39"/>
      <c r="C33" s="39"/>
      <c r="D33" s="39"/>
      <c r="E33" s="39"/>
    </row>
    <row r="34" spans="1:5" x14ac:dyDescent="0.25">
      <c r="A34" s="37" t="s">
        <v>17</v>
      </c>
      <c r="B34" s="37"/>
      <c r="C34" s="37"/>
      <c r="D34" s="37"/>
      <c r="E34" s="37"/>
    </row>
    <row r="35" spans="1:5" x14ac:dyDescent="0.25">
      <c r="A35" s="40" t="s">
        <v>49</v>
      </c>
      <c r="B35" s="40"/>
      <c r="C35" s="40"/>
      <c r="D35" s="40"/>
      <c r="E35" s="40"/>
    </row>
    <row r="36" spans="1:5" x14ac:dyDescent="0.25">
      <c r="B36" s="38" t="s">
        <v>18</v>
      </c>
      <c r="C36" s="38"/>
      <c r="D36" s="38"/>
      <c r="E36" s="3" t="s">
        <v>6</v>
      </c>
    </row>
    <row r="37" spans="1:5" x14ac:dyDescent="0.25">
      <c r="A37" s="34"/>
      <c r="B37" s="34"/>
      <c r="C37" s="34"/>
      <c r="D37" s="34"/>
      <c r="E37" s="34"/>
    </row>
    <row r="38" spans="1:5" x14ac:dyDescent="0.25">
      <c r="A38" s="41" t="s">
        <v>52</v>
      </c>
      <c r="B38" s="41"/>
      <c r="C38" s="41"/>
      <c r="D38" s="41"/>
      <c r="E38" s="41"/>
    </row>
    <row r="39" spans="1:5" x14ac:dyDescent="0.25">
      <c r="B39" s="38" t="s">
        <v>18</v>
      </c>
      <c r="C39" s="38"/>
      <c r="D39" s="38"/>
      <c r="E39" s="3" t="s">
        <v>6</v>
      </c>
    </row>
    <row r="42" spans="1:5" ht="22.5" customHeight="1" x14ac:dyDescent="0.25">
      <c r="A42" s="17" t="s">
        <v>38</v>
      </c>
    </row>
    <row r="43" spans="1:5" s="1" customFormat="1" x14ac:dyDescent="0.25">
      <c r="A43" s="11" t="s">
        <v>35</v>
      </c>
    </row>
    <row r="44" spans="1:5" s="1" customFormat="1" x14ac:dyDescent="0.25">
      <c r="A44" s="1" t="s">
        <v>40</v>
      </c>
      <c r="B44" s="15">
        <f>'3кв'!B49</f>
        <v>13504.836999999996</v>
      </c>
    </row>
    <row r="45" spans="1:5" s="1" customFormat="1" x14ac:dyDescent="0.25">
      <c r="A45" s="18" t="s">
        <v>62</v>
      </c>
      <c r="B45" s="16"/>
    </row>
    <row r="46" spans="1:5" s="1" customFormat="1" x14ac:dyDescent="0.25">
      <c r="A46" s="1" t="s">
        <v>36</v>
      </c>
      <c r="B46" s="16">
        <v>11050.11</v>
      </c>
    </row>
    <row r="47" spans="1:5" s="1" customFormat="1" x14ac:dyDescent="0.25">
      <c r="A47" s="1" t="s">
        <v>50</v>
      </c>
      <c r="B47" s="16">
        <f>150*3</f>
        <v>450</v>
      </c>
    </row>
    <row r="48" spans="1:5" s="1" customFormat="1" x14ac:dyDescent="0.25">
      <c r="A48" s="19" t="s">
        <v>39</v>
      </c>
      <c r="B48" s="16">
        <f>E26</f>
        <v>8901.8790000000008</v>
      </c>
    </row>
    <row r="49" spans="1:2" ht="26.25" customHeight="1" x14ac:dyDescent="0.25">
      <c r="A49" s="11" t="s">
        <v>37</v>
      </c>
      <c r="B49" s="20">
        <f>B44+B46+B47-B48</f>
        <v>16103.067999999996</v>
      </c>
    </row>
  </sheetData>
  <mergeCells count="30">
    <mergeCell ref="B39:D39"/>
    <mergeCell ref="A32:E32"/>
    <mergeCell ref="A33:E33"/>
    <mergeCell ref="A34:E34"/>
    <mergeCell ref="A35:E35"/>
    <mergeCell ref="B36:D36"/>
    <mergeCell ref="A38:E38"/>
    <mergeCell ref="A20:E20"/>
    <mergeCell ref="A28:E28"/>
    <mergeCell ref="F28:G28"/>
    <mergeCell ref="A29:E29"/>
    <mergeCell ref="A30:E30"/>
    <mergeCell ref="A31:E31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0" zoomScaleSheetLayoutView="100" workbookViewId="0">
      <selection activeCell="A18" sqref="A18:XFD19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3" t="s">
        <v>63</v>
      </c>
      <c r="B1" s="53"/>
      <c r="C1" s="53"/>
      <c r="D1" s="54"/>
    </row>
    <row r="2" spans="1:5" ht="15.75" x14ac:dyDescent="0.25">
      <c r="A2" s="55" t="s">
        <v>64</v>
      </c>
      <c r="B2" s="55"/>
      <c r="C2" s="55"/>
      <c r="D2" s="56"/>
    </row>
    <row r="3" spans="1:5" ht="15.75" x14ac:dyDescent="0.25">
      <c r="A3" s="55" t="s">
        <v>65</v>
      </c>
      <c r="B3" s="55"/>
      <c r="C3" s="55"/>
      <c r="D3" s="56"/>
    </row>
    <row r="4" spans="1:5" ht="15.75" x14ac:dyDescent="0.25">
      <c r="A4" s="53" t="s">
        <v>87</v>
      </c>
      <c r="B4" s="53"/>
      <c r="C4" s="53"/>
      <c r="D4" s="54"/>
    </row>
    <row r="5" spans="1:5" ht="15.75" x14ac:dyDescent="0.25">
      <c r="A5" s="57"/>
      <c r="B5" s="57"/>
      <c r="C5" s="57"/>
      <c r="D5" s="58"/>
    </row>
    <row r="6" spans="1:5" ht="15.75" x14ac:dyDescent="0.25">
      <c r="A6" s="56"/>
      <c r="B6" s="59" t="s">
        <v>66</v>
      </c>
      <c r="C6" s="60">
        <f>'1кв'!B43</f>
        <v>8761.7000000000007</v>
      </c>
      <c r="D6" s="61"/>
    </row>
    <row r="7" spans="1:5" ht="15.75" x14ac:dyDescent="0.25">
      <c r="A7" s="62" t="s">
        <v>67</v>
      </c>
      <c r="B7" s="59" t="s">
        <v>93</v>
      </c>
      <c r="C7" s="60"/>
      <c r="D7" s="61"/>
    </row>
    <row r="8" spans="1:5" ht="15.75" x14ac:dyDescent="0.25">
      <c r="B8" s="63" t="s">
        <v>68</v>
      </c>
      <c r="C8" s="64">
        <f>'1кв'!B45+'2кв'!B45+'3кв'!B46+'4кв'!B46</f>
        <v>38593.46</v>
      </c>
      <c r="D8" s="65"/>
    </row>
    <row r="9" spans="1:5" ht="30" x14ac:dyDescent="0.25">
      <c r="B9" s="21" t="s">
        <v>69</v>
      </c>
      <c r="C9" s="64">
        <f>'1кв'!B46+'2кв'!B46+'3кв'!B47+'4кв'!B47</f>
        <v>2700</v>
      </c>
      <c r="D9" s="65"/>
    </row>
    <row r="10" spans="1:5" ht="15.75" x14ac:dyDescent="0.25">
      <c r="A10" s="66"/>
      <c r="B10" s="63" t="s">
        <v>70</v>
      </c>
      <c r="C10" s="67">
        <f>SUM(C8:C9)</f>
        <v>41293.46</v>
      </c>
      <c r="D10" s="61"/>
    </row>
    <row r="11" spans="1:5" ht="15.75" x14ac:dyDescent="0.25">
      <c r="A11" s="58"/>
      <c r="B11" s="68"/>
      <c r="C11" s="69"/>
      <c r="D11" s="70"/>
    </row>
    <row r="12" spans="1:5" ht="15.75" x14ac:dyDescent="0.25">
      <c r="A12" s="71" t="s">
        <v>71</v>
      </c>
      <c r="B12" s="72" t="s">
        <v>72</v>
      </c>
      <c r="C12" s="64">
        <f>'1кв'!E22+'2кв'!E22+'3кв'!E22+'4кв'!E22</f>
        <v>23770.488000000001</v>
      </c>
      <c r="D12" s="70"/>
    </row>
    <row r="13" spans="1:5" ht="15.75" x14ac:dyDescent="0.25">
      <c r="A13" s="71"/>
      <c r="B13" s="4" t="s">
        <v>43</v>
      </c>
      <c r="C13" s="64">
        <f>'1кв'!E23+'2кв'!E23+'3кв'!E23+'4кв'!E23</f>
        <v>9956.6040000000012</v>
      </c>
      <c r="D13" s="70"/>
    </row>
    <row r="14" spans="1:5" ht="15.75" x14ac:dyDescent="0.25">
      <c r="A14" s="58"/>
      <c r="B14" s="4" t="s">
        <v>31</v>
      </c>
      <c r="C14" s="64">
        <f>'1кв'!E24+'2кв'!E24+'3кв'!E24+'4кв'!E24</f>
        <v>225</v>
      </c>
      <c r="D14" s="70"/>
      <c r="E14" s="73"/>
    </row>
    <row r="15" spans="1:5" ht="15.75" x14ac:dyDescent="0.25">
      <c r="A15" s="71"/>
      <c r="B15" s="74" t="s">
        <v>73</v>
      </c>
      <c r="C15" s="64">
        <v>0</v>
      </c>
      <c r="D15" s="70"/>
    </row>
    <row r="16" spans="1:5" ht="15.75" x14ac:dyDescent="0.25">
      <c r="A16" s="71"/>
      <c r="B16" s="75" t="s">
        <v>74</v>
      </c>
      <c r="C16" s="64">
        <f>SUM(C18:C18)</f>
        <v>0</v>
      </c>
      <c r="D16" s="70"/>
    </row>
    <row r="17" spans="1:5" ht="15.75" x14ac:dyDescent="0.25">
      <c r="A17" s="71"/>
      <c r="B17" s="75" t="s">
        <v>75</v>
      </c>
      <c r="C17" s="64"/>
      <c r="D17" s="70"/>
    </row>
    <row r="18" spans="1:5" ht="15.75" x14ac:dyDescent="0.25">
      <c r="A18" s="71"/>
      <c r="B18" s="75"/>
      <c r="C18" s="64"/>
      <c r="D18" s="70"/>
    </row>
    <row r="19" spans="1:5" ht="15.75" x14ac:dyDescent="0.25">
      <c r="A19" s="58"/>
      <c r="B19" s="76" t="s">
        <v>76</v>
      </c>
      <c r="C19" s="67">
        <f>SUM(C12:C16)</f>
        <v>33952.092000000004</v>
      </c>
      <c r="D19" s="70"/>
      <c r="E19" s="73"/>
    </row>
    <row r="20" spans="1:5" ht="15.75" x14ac:dyDescent="0.25">
      <c r="A20" s="58"/>
      <c r="B20" s="77" t="s">
        <v>77</v>
      </c>
      <c r="C20" s="67">
        <f>C6+C10-C19</f>
        <v>16103.067999999999</v>
      </c>
      <c r="D20" s="70"/>
    </row>
    <row r="21" spans="1:5" ht="15.75" x14ac:dyDescent="0.25">
      <c r="A21" s="58"/>
      <c r="B21" s="62"/>
      <c r="C21" s="62"/>
      <c r="D21" s="70"/>
    </row>
    <row r="22" spans="1:5" ht="15.75" x14ac:dyDescent="0.25">
      <c r="A22" s="58"/>
      <c r="B22" s="78" t="s">
        <v>78</v>
      </c>
      <c r="C22" s="78"/>
      <c r="D22" s="70"/>
    </row>
    <row r="23" spans="1:5" ht="15.75" x14ac:dyDescent="0.25">
      <c r="A23" s="58"/>
      <c r="B23" s="78" t="s">
        <v>79</v>
      </c>
      <c r="C23" s="79">
        <v>2981.35</v>
      </c>
      <c r="D23" s="70"/>
    </row>
    <row r="24" spans="1:5" ht="15.75" x14ac:dyDescent="0.25">
      <c r="A24" s="58"/>
      <c r="B24" s="80" t="s">
        <v>80</v>
      </c>
      <c r="C24" s="81">
        <v>2297.69</v>
      </c>
      <c r="D24" s="70"/>
    </row>
    <row r="25" spans="1:5" ht="15.75" x14ac:dyDescent="0.25">
      <c r="A25" s="58"/>
      <c r="B25" s="78" t="s">
        <v>81</v>
      </c>
      <c r="C25" s="79">
        <f>C24-C23</f>
        <v>-683.65999999999985</v>
      </c>
      <c r="D25" s="70"/>
    </row>
    <row r="26" spans="1:5" ht="15.75" x14ac:dyDescent="0.25">
      <c r="A26" s="58"/>
      <c r="B26" s="62"/>
      <c r="C26" s="62"/>
      <c r="D26" s="70"/>
    </row>
    <row r="27" spans="1:5" ht="15.75" x14ac:dyDescent="0.25">
      <c r="A27" s="58"/>
      <c r="B27" s="62"/>
      <c r="C27" s="62"/>
      <c r="D27" s="70"/>
    </row>
    <row r="28" spans="1:5" ht="15.75" x14ac:dyDescent="0.25">
      <c r="A28" s="58"/>
      <c r="B28" s="62"/>
      <c r="C28" s="62"/>
      <c r="D28" s="70"/>
    </row>
    <row r="29" spans="1:5" ht="15.75" x14ac:dyDescent="0.25">
      <c r="A29" s="58"/>
      <c r="B29" s="62"/>
      <c r="C29" s="62"/>
      <c r="D29" s="70"/>
    </row>
    <row r="30" spans="1:5" ht="15.75" x14ac:dyDescent="0.25">
      <c r="A30" s="58" t="s">
        <v>82</v>
      </c>
      <c r="B30" s="62" t="s">
        <v>83</v>
      </c>
      <c r="C30" s="62"/>
      <c r="D30" s="70"/>
    </row>
    <row r="31" spans="1:5" ht="15.75" x14ac:dyDescent="0.25">
      <c r="A31" s="58"/>
      <c r="B31" s="62" t="s">
        <v>84</v>
      </c>
      <c r="C31" s="62"/>
      <c r="D31" s="70"/>
    </row>
    <row r="32" spans="1:5" ht="15.75" x14ac:dyDescent="0.25">
      <c r="A32" s="58"/>
      <c r="B32" s="62" t="s">
        <v>85</v>
      </c>
      <c r="C32" s="62"/>
      <c r="D32" s="70"/>
    </row>
    <row r="33" spans="1:4" ht="15.75" x14ac:dyDescent="0.25">
      <c r="A33" s="58"/>
      <c r="B33" s="62"/>
      <c r="C33" s="62"/>
      <c r="D33" s="70"/>
    </row>
    <row r="34" spans="1:4" ht="15.75" x14ac:dyDescent="0.25">
      <c r="A34" s="58"/>
      <c r="B34" s="62"/>
      <c r="C34" s="62"/>
      <c r="D34" s="70"/>
    </row>
    <row r="35" spans="1:4" ht="15.75" x14ac:dyDescent="0.25">
      <c r="A35" s="58"/>
      <c r="B35" s="62" t="s">
        <v>86</v>
      </c>
      <c r="C35" s="62"/>
      <c r="D35" s="70"/>
    </row>
    <row r="36" spans="1:4" ht="15.75" x14ac:dyDescent="0.25">
      <c r="A36" s="58"/>
      <c r="B36" s="62"/>
      <c r="C36" s="62"/>
      <c r="D36" s="70"/>
    </row>
    <row r="37" spans="1:4" ht="15.75" x14ac:dyDescent="0.25">
      <c r="A37" s="58"/>
      <c r="B37" s="62"/>
      <c r="C37" s="62"/>
      <c r="D37" s="70"/>
    </row>
    <row r="38" spans="1:4" ht="15.75" x14ac:dyDescent="0.25">
      <c r="A38" s="58"/>
      <c r="B38" s="62"/>
      <c r="C38" s="62"/>
      <c r="D38" s="70"/>
    </row>
    <row r="39" spans="1:4" ht="15.75" x14ac:dyDescent="0.25">
      <c r="A39" s="58"/>
      <c r="B39" s="62"/>
      <c r="C39" s="62"/>
      <c r="D39" s="70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2024-02-21T11:51:15Z</dcterms:modified>
</cp:coreProperties>
</file>